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0" windowWidth="23340" windowHeight="11680" activeTab="0"/>
  </bookViews>
  <sheets>
    <sheet name="Tabla con ranking" sheetId="1" r:id="rId1"/>
  </sheets>
  <definedNames/>
  <calcPr fullCalcOnLoad="1"/>
</workbook>
</file>

<file path=xl/sharedStrings.xml><?xml version="1.0" encoding="utf-8"?>
<sst xmlns="http://schemas.openxmlformats.org/spreadsheetml/2006/main" count="240" uniqueCount="163">
  <si>
    <t>261 0717</t>
  </si>
  <si>
    <t>www.europeanschool.com</t>
  </si>
  <si>
    <t>American International School of CR</t>
  </si>
  <si>
    <t>Belén</t>
  </si>
  <si>
    <t>293 2567</t>
  </si>
  <si>
    <t>www.aiscr.com</t>
  </si>
  <si>
    <t>Colegio La Salle</t>
  </si>
  <si>
    <t>Sabana Sur</t>
  </si>
  <si>
    <t>291 1633</t>
  </si>
  <si>
    <t>www.lasalle.ed.cr</t>
  </si>
  <si>
    <t>Colegio Angloamericano</t>
  </si>
  <si>
    <t>279 2626</t>
  </si>
  <si>
    <t>www.angloamericano.ed.cr</t>
  </si>
  <si>
    <t>Saint Mary School</t>
  </si>
  <si>
    <t>215 2133</t>
  </si>
  <si>
    <t>www.saintmary.ed.cr</t>
  </si>
  <si>
    <t>Marian Baker School</t>
  </si>
  <si>
    <t>San Ramón de Tres Ríos</t>
  </si>
  <si>
    <t>273 0024</t>
  </si>
  <si>
    <t>www.marianbakerschool.com</t>
  </si>
  <si>
    <t>Colegio Nuestra Señora de Sion</t>
  </si>
  <si>
    <t>241 4151</t>
  </si>
  <si>
    <t>www.sion.ed.cr</t>
  </si>
  <si>
    <t>Saint Anthony School</t>
  </si>
  <si>
    <t>Tibás</t>
  </si>
  <si>
    <t>236 6362</t>
  </si>
  <si>
    <t>www.saintanthony.ed.cr</t>
  </si>
  <si>
    <t>Colegio Yorkin</t>
  </si>
  <si>
    <t>272 1547</t>
  </si>
  <si>
    <t>www.yorkin.org</t>
  </si>
  <si>
    <t>Asociación Colegio Iribó</t>
  </si>
  <si>
    <t>Rk /1</t>
  </si>
  <si>
    <t>Rk  /1</t>
  </si>
  <si>
    <t>Laboratorios /2</t>
  </si>
  <si>
    <t xml:space="preserve"> /2 Incluye laboratorios de informática, biología, física y química</t>
  </si>
  <si>
    <t>/1 Se calculó matemáticamente con la fórmula de ranking de excel</t>
  </si>
  <si>
    <t xml:space="preserve"> María Cristina Gutiérrez</t>
  </si>
  <si>
    <t xml:space="preserve">  Fray Víctor Mora</t>
  </si>
  <si>
    <t xml:space="preserve"> Anne Aronson</t>
  </si>
  <si>
    <t xml:space="preserve"> P. Francesc Fuster</t>
  </si>
  <si>
    <t xml:space="preserve"> Ana Patricia Arroyo</t>
  </si>
  <si>
    <t xml:space="preserve"> Nancy Chavarri</t>
  </si>
  <si>
    <t xml:space="preserve"> Ricardo Vargas</t>
  </si>
  <si>
    <t xml:space="preserve"> Ana Cecilia Montero</t>
  </si>
  <si>
    <t xml:space="preserve"> Rodell de Ramírez</t>
  </si>
  <si>
    <t>271 2868</t>
  </si>
  <si>
    <t>www.iribo.com</t>
  </si>
  <si>
    <t>Cant Acreditaciones</t>
  </si>
  <si>
    <t>Posición</t>
  </si>
  <si>
    <t>Ranking promedio</t>
  </si>
  <si>
    <t>Variables para ranking</t>
  </si>
  <si>
    <t>Cantidad idiomas</t>
  </si>
  <si>
    <t xml:space="preserve">Rk </t>
  </si>
  <si>
    <t>Cantidad bachilleratos</t>
  </si>
  <si>
    <t>Año de Fundación</t>
  </si>
  <si>
    <t>Rohrmoser</t>
  </si>
  <si>
    <t>Fuente: Información suministrada por cada una de las instituciones educativas</t>
  </si>
  <si>
    <t>Acreditaciones</t>
  </si>
  <si>
    <r>
      <t>SACS:</t>
    </r>
    <r>
      <rPr>
        <sz val="10"/>
        <color indexed="8"/>
        <rFont val="Arial"/>
        <family val="0"/>
      </rPr>
      <t xml:space="preserve"> Southern Association of Colleges and Schools</t>
    </r>
  </si>
  <si>
    <r>
      <t>NEASC:</t>
    </r>
    <r>
      <rPr>
        <sz val="10"/>
        <color indexed="8"/>
        <rFont val="Arial"/>
        <family val="0"/>
      </rPr>
      <t xml:space="preserve"> New England Association of Schools and Colleges</t>
    </r>
  </si>
  <si>
    <r>
      <t xml:space="preserve">CIS: </t>
    </r>
    <r>
      <rPr>
        <sz val="10"/>
        <color indexed="8"/>
        <rFont val="Arial"/>
        <family val="0"/>
      </rPr>
      <t>Council of International Schools</t>
    </r>
  </si>
  <si>
    <r>
      <t>I.S.A:</t>
    </r>
    <r>
      <rPr>
        <sz val="10"/>
        <color indexed="8"/>
        <rFont val="Arial"/>
        <family val="0"/>
      </rPr>
      <t xml:space="preserve"> The International School Association</t>
    </r>
  </si>
  <si>
    <r>
      <t xml:space="preserve">M.E.E: </t>
    </r>
    <r>
      <rPr>
        <sz val="10"/>
        <color indexed="8"/>
        <rFont val="Arial"/>
        <family val="0"/>
      </rPr>
      <t>Ministerio de Educación Español</t>
    </r>
  </si>
  <si>
    <r>
      <t>M.E.F:</t>
    </r>
    <r>
      <rPr>
        <sz val="10"/>
        <color indexed="8"/>
        <rFont val="Arial"/>
        <family val="0"/>
      </rPr>
      <t xml:space="preserve"> Ministerio de Educación Francés</t>
    </r>
  </si>
  <si>
    <r>
      <t>M.E.A:</t>
    </r>
    <r>
      <rPr>
        <sz val="10"/>
        <color indexed="8"/>
        <rFont val="Arial"/>
        <family val="0"/>
      </rPr>
      <t xml:space="preserve"> Ministerio de Educación Alemán</t>
    </r>
  </si>
  <si>
    <r>
      <t>M.E.EE.UU:</t>
    </r>
    <r>
      <rPr>
        <sz val="10"/>
        <color indexed="8"/>
        <rFont val="Arial"/>
        <family val="0"/>
      </rPr>
      <t xml:space="preserve"> Ministerio de Educación Americano</t>
    </r>
  </si>
  <si>
    <t>Bachilleratos Internacionales</t>
  </si>
  <si>
    <r>
      <t xml:space="preserve">FCE: </t>
    </r>
    <r>
      <rPr>
        <sz val="10"/>
        <color indexed="8"/>
        <rFont val="Arial"/>
        <family val="0"/>
      </rPr>
      <t xml:space="preserve"> Fomento de Centros de Enseñanza de España</t>
    </r>
  </si>
  <si>
    <r>
      <t xml:space="preserve">ALCED: </t>
    </r>
    <r>
      <rPr>
        <sz val="10"/>
        <color indexed="8"/>
        <rFont val="Arial"/>
        <family val="0"/>
      </rPr>
      <t>Asociación Latinoamericana de Educación Diferenciada</t>
    </r>
  </si>
  <si>
    <r>
      <t xml:space="preserve">DS: </t>
    </r>
    <r>
      <rPr>
        <sz val="10"/>
        <color indexed="8"/>
        <rFont val="Arial"/>
        <family val="0"/>
      </rPr>
      <t xml:space="preserve">Certificado del idioma alemán (Deutsches Sprachdiplom) </t>
    </r>
  </si>
  <si>
    <r>
      <t>IB:</t>
    </r>
    <r>
      <rPr>
        <sz val="10"/>
        <color indexed="8"/>
        <rFont val="Arial"/>
        <family val="0"/>
      </rPr>
      <t xml:space="preserve"> International Baccalaureate</t>
    </r>
  </si>
  <si>
    <r>
      <t xml:space="preserve">BG: </t>
    </r>
    <r>
      <rPr>
        <sz val="10"/>
        <color indexed="8"/>
        <rFont val="Arial"/>
        <family val="0"/>
      </rPr>
      <t>Baccalauréat Général</t>
    </r>
  </si>
  <si>
    <r>
      <t>Abitur:</t>
    </r>
    <r>
      <rPr>
        <sz val="10"/>
        <color indexed="8"/>
        <rFont val="Arial"/>
        <family val="0"/>
      </rPr>
      <t xml:space="preserve"> Bachillerato Alemán</t>
    </r>
  </si>
  <si>
    <r>
      <t>USHSD:</t>
    </r>
    <r>
      <rPr>
        <sz val="10"/>
        <color indexed="8"/>
        <rFont val="Arial"/>
        <family val="0"/>
      </rPr>
      <t xml:space="preserve"> United States High School Diploma</t>
    </r>
  </si>
  <si>
    <t>nd</t>
  </si>
  <si>
    <t>Director</t>
  </si>
  <si>
    <t xml:space="preserve"> Jack Bimrose</t>
  </si>
  <si>
    <t xml:space="preserve"> Kurt Endres</t>
  </si>
  <si>
    <t xml:space="preserve"> David Lloyd </t>
  </si>
  <si>
    <t xml:space="preserve"> Gilbert Vignal</t>
  </si>
  <si>
    <t xml:space="preserve"> Robert Trent</t>
  </si>
  <si>
    <t>Larue Goldfinch</t>
  </si>
  <si>
    <t xml:space="preserve"> Martín Torres</t>
  </si>
  <si>
    <t xml:space="preserve"> Linda Niehaus</t>
  </si>
  <si>
    <t xml:space="preserve"> Sor Adriana Castro</t>
  </si>
  <si>
    <t xml:space="preserve">  Ana Lorena Salas </t>
  </si>
  <si>
    <t xml:space="preserve"> Hno. Moisés Obeso </t>
  </si>
  <si>
    <t>Institución</t>
  </si>
  <si>
    <t xml:space="preserve">Ubicación    </t>
  </si>
  <si>
    <t>Teléfono</t>
  </si>
  <si>
    <t>Página Web</t>
  </si>
  <si>
    <t>Alumnos promedio por aula</t>
  </si>
  <si>
    <t>Costo de mensualidad V años en dólares</t>
  </si>
  <si>
    <t>Acreditación</t>
  </si>
  <si>
    <t>Bachillerato Internacional</t>
  </si>
  <si>
    <t>Enfoque Clerical</t>
  </si>
  <si>
    <t>Lincoln School</t>
  </si>
  <si>
    <t>Santo Domingo de Heredia</t>
  </si>
  <si>
    <t>247 0800</t>
  </si>
  <si>
    <t>www.lincoln.ed.cr</t>
  </si>
  <si>
    <t>Inglés - Francés</t>
  </si>
  <si>
    <t>SACS</t>
  </si>
  <si>
    <t>IB, USHSD</t>
  </si>
  <si>
    <t>No</t>
  </si>
  <si>
    <t>Colegio Humboldt</t>
  </si>
  <si>
    <t>Pavas</t>
  </si>
  <si>
    <t>232 1455</t>
  </si>
  <si>
    <t>www.humboldt.ed.cr</t>
  </si>
  <si>
    <t>Alemán - Inglés</t>
  </si>
  <si>
    <t>Abitur</t>
  </si>
  <si>
    <t>Colegio Británico de Costa Rica</t>
  </si>
  <si>
    <t>220 0131</t>
  </si>
  <si>
    <t>www.infoweb.co.cr/britisch</t>
  </si>
  <si>
    <t>Inglés</t>
  </si>
  <si>
    <t xml:space="preserve">CIS, NEASC </t>
  </si>
  <si>
    <t>Saint Francis College</t>
  </si>
  <si>
    <t>Moravia</t>
  </si>
  <si>
    <t>297 1704</t>
  </si>
  <si>
    <t>www.stfrancis.ed.cr</t>
  </si>
  <si>
    <t>Sí</t>
  </si>
  <si>
    <t>The Country Day School</t>
  </si>
  <si>
    <t>Escazú</t>
  </si>
  <si>
    <t>289 0019</t>
  </si>
  <si>
    <t>www.cds.ed.cr</t>
  </si>
  <si>
    <t>M.E.EE.UU</t>
  </si>
  <si>
    <t>USHSD</t>
  </si>
  <si>
    <t>Asociación Sistema Educativo Saint Clare</t>
  </si>
  <si>
    <t>Curridabat</t>
  </si>
  <si>
    <t>278 3011</t>
  </si>
  <si>
    <t>www.saintclarecr.com</t>
  </si>
  <si>
    <t>Liceo Franco Costarricense</t>
  </si>
  <si>
    <t>Tres Ríos</t>
  </si>
  <si>
    <t>273 6373</t>
  </si>
  <si>
    <t>www.franco.ed.cr</t>
  </si>
  <si>
    <t>Francés - Inglés</t>
  </si>
  <si>
    <t>M.E.F</t>
  </si>
  <si>
    <t>BG</t>
  </si>
  <si>
    <t>Saint Paul College</t>
  </si>
  <si>
    <t>San Rafael de Alajuela</t>
  </si>
  <si>
    <t>438 0824</t>
  </si>
  <si>
    <t>www.saintpaulcollege.ed.cr</t>
  </si>
  <si>
    <t>Colegio Calasanz Hispano Costarricense</t>
  </si>
  <si>
    <t>FCE, ALCED</t>
  </si>
  <si>
    <r>
      <t xml:space="preserve">Sprachdiplom II: </t>
    </r>
    <r>
      <rPr>
        <sz val="10"/>
        <color indexed="8"/>
        <rFont val="Arial"/>
        <family val="0"/>
      </rPr>
      <t>máxima certificación a la lengua alemana en Alemania</t>
    </r>
  </si>
  <si>
    <r>
      <t xml:space="preserve">ECDL: </t>
    </r>
    <r>
      <rPr>
        <sz val="10"/>
        <color indexed="8"/>
        <rFont val="Arial"/>
        <family val="0"/>
      </rPr>
      <t>European Computer Driving License</t>
    </r>
  </si>
  <si>
    <r>
      <t xml:space="preserve">CCE: </t>
    </r>
    <r>
      <rPr>
        <sz val="10"/>
        <color indexed="8"/>
        <rFont val="Arial"/>
        <family val="0"/>
      </rPr>
      <t>Cambridge Certificate of English</t>
    </r>
  </si>
  <si>
    <t>M.E.A, CCE, ECDL, Sprachdiplom II, DS</t>
  </si>
  <si>
    <t>San Pedro</t>
  </si>
  <si>
    <t>283 4730</t>
  </si>
  <si>
    <t>www.colegiocalasanz.com</t>
  </si>
  <si>
    <t>M.E.E</t>
  </si>
  <si>
    <t>Colegio Internacional SEK</t>
  </si>
  <si>
    <t>272 5464</t>
  </si>
  <si>
    <t>www.sek.net</t>
  </si>
  <si>
    <t>I.S.A</t>
  </si>
  <si>
    <t>Idiomas extranjeros</t>
  </si>
  <si>
    <t>Blue Valley School</t>
  </si>
  <si>
    <t>215 2204</t>
  </si>
  <si>
    <t>www.bluevalley.ed.cr</t>
  </si>
  <si>
    <t>NEASC</t>
  </si>
  <si>
    <t>IB</t>
  </si>
  <si>
    <t xml:space="preserve">Colegio Europeo </t>
  </si>
  <si>
    <t>San Pablo de Heredia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</si>
</sst>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0.000"/>
    <numFmt numFmtId="171" formatCode="0.0"/>
    <numFmt numFmtId="172" formatCode="0.0000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i/>
      <sz val="10"/>
      <color indexed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2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71" fontId="7" fillId="3" borderId="1" xfId="0" applyNumberFormat="1" applyFont="1" applyFill="1" applyBorder="1" applyAlignment="1">
      <alignment horizontal="center" vertical="center" wrapText="1"/>
    </xf>
    <xf numFmtId="171" fontId="2" fillId="3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1" fillId="7" borderId="2" xfId="0" applyFont="1" applyFill="1" applyBorder="1" applyAlignment="1">
      <alignment horizontal="center"/>
    </xf>
    <xf numFmtId="0" fontId="6" fillId="6" borderId="0" xfId="0" applyFont="1" applyFill="1" applyAlignment="1">
      <alignment wrapText="1"/>
    </xf>
    <xf numFmtId="0" fontId="2" fillId="7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2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3" fontId="0" fillId="0" borderId="0" xfId="0" applyNumberFormat="1" applyAlignment="1">
      <alignment/>
    </xf>
    <xf numFmtId="3" fontId="3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 vertical="center"/>
    </xf>
    <xf numFmtId="0" fontId="8" fillId="8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ntmary.ed.cr/" TargetMode="External" /><Relationship Id="rId2" Type="http://schemas.openxmlformats.org/officeDocument/2006/relationships/hyperlink" Target="http://www.saintanthony.ed.cr/" TargetMode="External" /><Relationship Id="rId3" Type="http://schemas.openxmlformats.org/officeDocument/2006/relationships/hyperlink" Target="http://www.saintpaulcollege.ed.cr/" TargetMode="External" /><Relationship Id="rId4" Type="http://schemas.openxmlformats.org/officeDocument/2006/relationships/hyperlink" Target="http://www.europeanschool.com/" TargetMode="External" /><Relationship Id="rId5" Type="http://schemas.openxmlformats.org/officeDocument/2006/relationships/hyperlink" Target="http://www.yorkin.org/" TargetMode="External" /><Relationship Id="rId6" Type="http://schemas.openxmlformats.org/officeDocument/2006/relationships/hyperlink" Target="http://www.marianbakerschool.com/" TargetMode="External" /><Relationship Id="rId7" Type="http://schemas.openxmlformats.org/officeDocument/2006/relationships/hyperlink" Target="http://www.iribo.com/" TargetMode="External" /><Relationship Id="rId8" Type="http://schemas.openxmlformats.org/officeDocument/2006/relationships/hyperlink" Target="http://www.cds.ed.cr/" TargetMode="External" /><Relationship Id="rId9" Type="http://schemas.openxmlformats.org/officeDocument/2006/relationships/hyperlink" Target="http://www.colegiocalasanz.com/" TargetMode="External" /><Relationship Id="rId10" Type="http://schemas.openxmlformats.org/officeDocument/2006/relationships/hyperlink" Target="http://www.stfrancis.ed.cr/" TargetMode="External" /><Relationship Id="rId11" Type="http://schemas.openxmlformats.org/officeDocument/2006/relationships/hyperlink" Target="http://www.sion.ed.cr/" TargetMode="External" /><Relationship Id="rId12" Type="http://schemas.openxmlformats.org/officeDocument/2006/relationships/hyperlink" Target="http://www.lasalle.ed.cr/" TargetMode="External" /><Relationship Id="rId13" Type="http://schemas.openxmlformats.org/officeDocument/2006/relationships/hyperlink" Target="http://www.lincoln.ed.cr/" TargetMode="External" /><Relationship Id="rId14" Type="http://schemas.openxmlformats.org/officeDocument/2006/relationships/hyperlink" Target="http://www.humboldt.ed.cr/" TargetMode="External" /><Relationship Id="rId15" Type="http://schemas.openxmlformats.org/officeDocument/2006/relationships/hyperlink" Target="http://www.franco.ed.cr/" TargetMode="External" /><Relationship Id="rId16" Type="http://schemas.openxmlformats.org/officeDocument/2006/relationships/hyperlink" Target="http://www.aiscr.com/" TargetMode="External" /><Relationship Id="rId17" Type="http://schemas.openxmlformats.org/officeDocument/2006/relationships/hyperlink" Target="http://www.saintclarec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45"/>
  <sheetViews>
    <sheetView tabSelected="1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6" sqref="A6"/>
    </sheetView>
  </sheetViews>
  <sheetFormatPr defaultColWidth="11.421875" defaultRowHeight="12.75"/>
  <cols>
    <col min="2" max="3" width="37.7109375" style="0" customWidth="1"/>
    <col min="4" max="4" width="26.421875" style="0" customWidth="1"/>
    <col min="6" max="6" width="23.8515625" style="0" bestFit="1" customWidth="1"/>
    <col min="7" max="7" width="16.28125" style="0" customWidth="1"/>
    <col min="10" max="10" width="3.28125" style="0" bestFit="1" customWidth="1"/>
    <col min="12" max="12" width="3.28125" style="0" bestFit="1" customWidth="1"/>
    <col min="13" max="13" width="13.421875" style="0" bestFit="1" customWidth="1"/>
    <col min="14" max="14" width="10.8515625" style="9" customWidth="1"/>
    <col min="15" max="15" width="3.28125" style="9" bestFit="1" customWidth="1"/>
    <col min="16" max="16" width="33.140625" style="0" customWidth="1"/>
    <col min="18" max="18" width="3.28125" style="0" bestFit="1" customWidth="1"/>
    <col min="19" max="19" width="15.7109375" style="0" customWidth="1"/>
    <col min="20" max="20" width="11.8515625" style="0" customWidth="1"/>
    <col min="21" max="21" width="3.28125" style="0" bestFit="1" customWidth="1"/>
    <col min="22" max="22" width="13.421875" style="0" customWidth="1"/>
    <col min="23" max="23" width="3.28125" style="25" bestFit="1" customWidth="1"/>
    <col min="24" max="24" width="8.8515625" style="8" customWidth="1"/>
  </cols>
  <sheetData>
    <row r="4" spans="9:23" ht="12">
      <c r="I4" s="32" t="s">
        <v>50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4" ht="36">
      <c r="A5" s="16" t="s">
        <v>48</v>
      </c>
      <c r="B5" s="16" t="s">
        <v>87</v>
      </c>
      <c r="C5" s="16" t="s">
        <v>75</v>
      </c>
      <c r="D5" s="16" t="s">
        <v>88</v>
      </c>
      <c r="E5" s="16" t="s">
        <v>89</v>
      </c>
      <c r="F5" s="16" t="s">
        <v>90</v>
      </c>
      <c r="G5" s="16" t="s">
        <v>92</v>
      </c>
      <c r="H5" s="16" t="s">
        <v>95</v>
      </c>
      <c r="I5" s="10" t="s">
        <v>54</v>
      </c>
      <c r="J5" s="10" t="s">
        <v>31</v>
      </c>
      <c r="K5" s="10" t="s">
        <v>91</v>
      </c>
      <c r="L5" s="10" t="s">
        <v>52</v>
      </c>
      <c r="M5" s="10" t="s">
        <v>155</v>
      </c>
      <c r="N5" s="10" t="s">
        <v>51</v>
      </c>
      <c r="O5" s="10" t="s">
        <v>32</v>
      </c>
      <c r="P5" s="10" t="s">
        <v>93</v>
      </c>
      <c r="Q5" s="10" t="s">
        <v>47</v>
      </c>
      <c r="R5" s="10" t="s">
        <v>31</v>
      </c>
      <c r="S5" s="10" t="s">
        <v>94</v>
      </c>
      <c r="T5" s="10" t="s">
        <v>53</v>
      </c>
      <c r="U5" s="10" t="s">
        <v>31</v>
      </c>
      <c r="V5" s="10" t="s">
        <v>33</v>
      </c>
      <c r="W5" s="26" t="s">
        <v>31</v>
      </c>
      <c r="X5" s="14" t="s">
        <v>49</v>
      </c>
    </row>
    <row r="6" spans="1:24" ht="12">
      <c r="A6" s="17">
        <v>1</v>
      </c>
      <c r="B6" s="1" t="s">
        <v>96</v>
      </c>
      <c r="C6" s="5" t="s">
        <v>76</v>
      </c>
      <c r="D6" s="3" t="s">
        <v>97</v>
      </c>
      <c r="E6" s="2" t="s">
        <v>98</v>
      </c>
      <c r="F6" s="4" t="s">
        <v>99</v>
      </c>
      <c r="G6" s="6">
        <v>526.9230769230769</v>
      </c>
      <c r="H6" s="2" t="s">
        <v>103</v>
      </c>
      <c r="I6" s="11">
        <v>1945</v>
      </c>
      <c r="J6" s="13">
        <f aca="true" t="shared" si="0" ref="J6:J26">RANK(I6,$I$6:$I$26,1)</f>
        <v>3</v>
      </c>
      <c r="K6" s="11">
        <v>20</v>
      </c>
      <c r="L6" s="13">
        <f aca="true" t="shared" si="1" ref="L6:L26">RANK(K6,$K$6:$K$26,1)</f>
        <v>6</v>
      </c>
      <c r="M6" s="7" t="s">
        <v>100</v>
      </c>
      <c r="N6" s="11">
        <v>2</v>
      </c>
      <c r="O6" s="13">
        <f aca="true" t="shared" si="2" ref="O6:O26">RANK(N6,$N$6:$N$26)</f>
        <v>1</v>
      </c>
      <c r="P6" s="11" t="s">
        <v>101</v>
      </c>
      <c r="Q6" s="11">
        <v>1</v>
      </c>
      <c r="R6" s="13">
        <f aca="true" t="shared" si="3" ref="R6:R26">RANK(Q6,$Q$6:$Q$26)</f>
        <v>4</v>
      </c>
      <c r="S6" s="11" t="s">
        <v>102</v>
      </c>
      <c r="T6" s="11">
        <v>2</v>
      </c>
      <c r="U6" s="13">
        <f aca="true" t="shared" si="4" ref="U6:U26">RANK(T6,$T$6:$T$26)</f>
        <v>1</v>
      </c>
      <c r="V6" s="6">
        <v>12</v>
      </c>
      <c r="W6" s="13">
        <v>2</v>
      </c>
      <c r="X6" s="15">
        <f aca="true" t="shared" si="5" ref="X6:X12">+(J6+L6+O6+R6+U6+W6)/6</f>
        <v>2.8333333333333335</v>
      </c>
    </row>
    <row r="7" spans="1:24" ht="12">
      <c r="A7" s="17">
        <v>2</v>
      </c>
      <c r="B7" s="1" t="s">
        <v>104</v>
      </c>
      <c r="C7" s="5" t="s">
        <v>77</v>
      </c>
      <c r="D7" s="3" t="s">
        <v>105</v>
      </c>
      <c r="E7" s="2" t="s">
        <v>106</v>
      </c>
      <c r="F7" s="4" t="s">
        <v>107</v>
      </c>
      <c r="G7" s="6">
        <v>315.38461538461536</v>
      </c>
      <c r="H7" s="2" t="s">
        <v>103</v>
      </c>
      <c r="I7" s="11">
        <v>1902</v>
      </c>
      <c r="J7" s="13">
        <f t="shared" si="0"/>
        <v>2</v>
      </c>
      <c r="K7" s="11">
        <v>23</v>
      </c>
      <c r="L7" s="13">
        <f t="shared" si="1"/>
        <v>10</v>
      </c>
      <c r="M7" s="7" t="s">
        <v>108</v>
      </c>
      <c r="N7" s="11">
        <v>2</v>
      </c>
      <c r="O7" s="13">
        <f t="shared" si="2"/>
        <v>1</v>
      </c>
      <c r="P7" s="11" t="s">
        <v>146</v>
      </c>
      <c r="Q7" s="11">
        <v>5</v>
      </c>
      <c r="R7" s="13">
        <f t="shared" si="3"/>
        <v>1</v>
      </c>
      <c r="S7" s="11" t="s">
        <v>109</v>
      </c>
      <c r="T7" s="11">
        <v>1</v>
      </c>
      <c r="U7" s="13">
        <f t="shared" si="4"/>
        <v>3</v>
      </c>
      <c r="V7" s="6">
        <v>13</v>
      </c>
      <c r="W7" s="13">
        <v>1</v>
      </c>
      <c r="X7" s="15">
        <f t="shared" si="5"/>
        <v>3</v>
      </c>
    </row>
    <row r="8" spans="1:24" ht="12">
      <c r="A8" s="17">
        <v>3</v>
      </c>
      <c r="B8" s="1" t="s">
        <v>130</v>
      </c>
      <c r="C8" s="5" t="s">
        <v>79</v>
      </c>
      <c r="D8" s="3" t="s">
        <v>131</v>
      </c>
      <c r="E8" s="2" t="s">
        <v>132</v>
      </c>
      <c r="F8" s="4" t="s">
        <v>133</v>
      </c>
      <c r="G8" s="6">
        <v>171.92307692307693</v>
      </c>
      <c r="H8" s="2" t="s">
        <v>103</v>
      </c>
      <c r="I8" s="11">
        <v>1978</v>
      </c>
      <c r="J8" s="13">
        <f t="shared" si="0"/>
        <v>13</v>
      </c>
      <c r="K8" s="11">
        <v>20</v>
      </c>
      <c r="L8" s="13">
        <f t="shared" si="1"/>
        <v>6</v>
      </c>
      <c r="M8" s="7" t="s">
        <v>134</v>
      </c>
      <c r="N8" s="11">
        <v>2</v>
      </c>
      <c r="O8" s="13">
        <f t="shared" si="2"/>
        <v>1</v>
      </c>
      <c r="P8" s="11" t="s">
        <v>135</v>
      </c>
      <c r="Q8" s="11">
        <v>1</v>
      </c>
      <c r="R8" s="13">
        <f t="shared" si="3"/>
        <v>4</v>
      </c>
      <c r="S8" s="11" t="s">
        <v>136</v>
      </c>
      <c r="T8" s="11">
        <v>1</v>
      </c>
      <c r="U8" s="13">
        <f t="shared" si="4"/>
        <v>3</v>
      </c>
      <c r="V8" s="6">
        <v>4</v>
      </c>
      <c r="W8" s="13">
        <v>8</v>
      </c>
      <c r="X8" s="15">
        <f t="shared" si="5"/>
        <v>5.833333333333333</v>
      </c>
    </row>
    <row r="9" spans="1:24" ht="12">
      <c r="A9" s="17">
        <v>4</v>
      </c>
      <c r="B9" s="1" t="s">
        <v>110</v>
      </c>
      <c r="C9" s="5" t="s">
        <v>78</v>
      </c>
      <c r="D9" s="3" t="s">
        <v>55</v>
      </c>
      <c r="E9" s="2" t="s">
        <v>111</v>
      </c>
      <c r="F9" s="4" t="s">
        <v>112</v>
      </c>
      <c r="G9" s="6">
        <v>495</v>
      </c>
      <c r="H9" s="2" t="s">
        <v>103</v>
      </c>
      <c r="I9" s="11">
        <v>1980</v>
      </c>
      <c r="J9" s="13">
        <f t="shared" si="0"/>
        <v>15</v>
      </c>
      <c r="K9" s="11">
        <v>15</v>
      </c>
      <c r="L9" s="13">
        <f t="shared" si="1"/>
        <v>1</v>
      </c>
      <c r="M9" s="7" t="s">
        <v>113</v>
      </c>
      <c r="N9" s="11">
        <v>1</v>
      </c>
      <c r="O9" s="13">
        <f t="shared" si="2"/>
        <v>14</v>
      </c>
      <c r="P9" s="11" t="s">
        <v>114</v>
      </c>
      <c r="Q9" s="11">
        <v>2</v>
      </c>
      <c r="R9" s="13">
        <f t="shared" si="3"/>
        <v>2</v>
      </c>
      <c r="S9" s="11" t="str">
        <f>+S7</f>
        <v>Abitur</v>
      </c>
      <c r="T9" s="11">
        <v>2</v>
      </c>
      <c r="U9" s="13">
        <f t="shared" si="4"/>
        <v>1</v>
      </c>
      <c r="V9" s="6">
        <v>8</v>
      </c>
      <c r="W9" s="13">
        <v>3</v>
      </c>
      <c r="X9" s="15">
        <f t="shared" si="5"/>
        <v>6</v>
      </c>
    </row>
    <row r="10" spans="1:24" ht="12">
      <c r="A10" s="17">
        <v>5</v>
      </c>
      <c r="B10" s="1" t="s">
        <v>120</v>
      </c>
      <c r="C10" s="5" t="s">
        <v>80</v>
      </c>
      <c r="D10" s="3" t="s">
        <v>121</v>
      </c>
      <c r="E10" s="2" t="s">
        <v>122</v>
      </c>
      <c r="F10" s="4" t="s">
        <v>123</v>
      </c>
      <c r="G10" s="6">
        <v>730</v>
      </c>
      <c r="H10" s="2" t="s">
        <v>103</v>
      </c>
      <c r="I10" s="11">
        <v>1963</v>
      </c>
      <c r="J10" s="13">
        <f t="shared" si="0"/>
        <v>10</v>
      </c>
      <c r="K10" s="11">
        <v>15</v>
      </c>
      <c r="L10" s="13">
        <f t="shared" si="1"/>
        <v>1</v>
      </c>
      <c r="M10" s="7" t="s">
        <v>113</v>
      </c>
      <c r="N10" s="11">
        <v>1</v>
      </c>
      <c r="O10" s="13">
        <f t="shared" si="2"/>
        <v>14</v>
      </c>
      <c r="P10" s="11" t="s">
        <v>124</v>
      </c>
      <c r="Q10" s="11">
        <v>1</v>
      </c>
      <c r="R10" s="13">
        <f t="shared" si="3"/>
        <v>4</v>
      </c>
      <c r="S10" s="11" t="s">
        <v>125</v>
      </c>
      <c r="T10" s="11">
        <v>1</v>
      </c>
      <c r="U10" s="13">
        <f t="shared" si="4"/>
        <v>3</v>
      </c>
      <c r="V10" s="6">
        <v>4</v>
      </c>
      <c r="W10" s="13">
        <v>8</v>
      </c>
      <c r="X10" s="15">
        <f t="shared" si="5"/>
        <v>6.666666666666667</v>
      </c>
    </row>
    <row r="11" spans="1:24" ht="12">
      <c r="A11" s="17">
        <v>6</v>
      </c>
      <c r="B11" s="1" t="s">
        <v>30</v>
      </c>
      <c r="C11" s="5" t="s">
        <v>43</v>
      </c>
      <c r="D11" s="3" t="s">
        <v>131</v>
      </c>
      <c r="E11" s="2" t="s">
        <v>45</v>
      </c>
      <c r="F11" s="4" t="s">
        <v>46</v>
      </c>
      <c r="G11" s="6">
        <v>260.5769230769231</v>
      </c>
      <c r="H11" s="6" t="s">
        <v>119</v>
      </c>
      <c r="I11" s="11">
        <v>1983</v>
      </c>
      <c r="J11" s="13">
        <f t="shared" si="0"/>
        <v>17</v>
      </c>
      <c r="K11" s="11">
        <v>15</v>
      </c>
      <c r="L11" s="13">
        <f t="shared" si="1"/>
        <v>1</v>
      </c>
      <c r="M11" s="7" t="s">
        <v>100</v>
      </c>
      <c r="N11" s="11">
        <v>2</v>
      </c>
      <c r="O11" s="13">
        <f t="shared" si="2"/>
        <v>1</v>
      </c>
      <c r="P11" s="12" t="s">
        <v>142</v>
      </c>
      <c r="Q11" s="12">
        <v>2</v>
      </c>
      <c r="R11" s="13">
        <f t="shared" si="3"/>
        <v>2</v>
      </c>
      <c r="S11" s="11" t="s">
        <v>103</v>
      </c>
      <c r="T11" s="11">
        <v>0</v>
      </c>
      <c r="U11" s="13">
        <f t="shared" si="4"/>
        <v>8</v>
      </c>
      <c r="V11" s="6">
        <v>2</v>
      </c>
      <c r="W11" s="13">
        <v>13</v>
      </c>
      <c r="X11" s="15">
        <f t="shared" si="5"/>
        <v>7</v>
      </c>
    </row>
    <row r="12" spans="1:24" ht="12">
      <c r="A12" s="17">
        <v>7</v>
      </c>
      <c r="B12" s="1" t="s">
        <v>126</v>
      </c>
      <c r="C12" s="5" t="s">
        <v>82</v>
      </c>
      <c r="D12" s="3" t="s">
        <v>127</v>
      </c>
      <c r="E12" s="2" t="s">
        <v>128</v>
      </c>
      <c r="F12" s="4" t="s">
        <v>129</v>
      </c>
      <c r="G12" s="6">
        <v>269.2307692307692</v>
      </c>
      <c r="H12" s="2" t="s">
        <v>103</v>
      </c>
      <c r="I12" s="11">
        <v>1957</v>
      </c>
      <c r="J12" s="13">
        <f t="shared" si="0"/>
        <v>7</v>
      </c>
      <c r="K12" s="11">
        <v>25</v>
      </c>
      <c r="L12" s="13">
        <f t="shared" si="1"/>
        <v>11</v>
      </c>
      <c r="M12" s="7" t="s">
        <v>100</v>
      </c>
      <c r="N12" s="11">
        <v>2</v>
      </c>
      <c r="O12" s="13">
        <f t="shared" si="2"/>
        <v>1</v>
      </c>
      <c r="P12" s="11" t="s">
        <v>101</v>
      </c>
      <c r="Q12" s="11">
        <v>1</v>
      </c>
      <c r="R12" s="13">
        <f t="shared" si="3"/>
        <v>4</v>
      </c>
      <c r="S12" s="11" t="s">
        <v>103</v>
      </c>
      <c r="T12" s="11">
        <v>0</v>
      </c>
      <c r="U12" s="13">
        <f t="shared" si="4"/>
        <v>8</v>
      </c>
      <c r="V12" s="6">
        <v>2</v>
      </c>
      <c r="W12" s="13">
        <v>13</v>
      </c>
      <c r="X12" s="15">
        <f t="shared" si="5"/>
        <v>7.333333333333333</v>
      </c>
    </row>
    <row r="13" spans="1:24" ht="12">
      <c r="A13" s="17">
        <v>8</v>
      </c>
      <c r="B13" s="1" t="s">
        <v>2</v>
      </c>
      <c r="C13" s="5" t="s">
        <v>81</v>
      </c>
      <c r="D13" s="3" t="s">
        <v>3</v>
      </c>
      <c r="E13" s="2" t="s">
        <v>4</v>
      </c>
      <c r="F13" s="4" t="s">
        <v>5</v>
      </c>
      <c r="G13" s="6">
        <v>650</v>
      </c>
      <c r="H13" s="2" t="s">
        <v>103</v>
      </c>
      <c r="I13" s="11">
        <v>1976</v>
      </c>
      <c r="J13" s="13">
        <f t="shared" si="0"/>
        <v>12</v>
      </c>
      <c r="K13" s="11">
        <v>15</v>
      </c>
      <c r="L13" s="13">
        <f t="shared" si="1"/>
        <v>1</v>
      </c>
      <c r="M13" s="7" t="s">
        <v>113</v>
      </c>
      <c r="N13" s="11">
        <v>1</v>
      </c>
      <c r="O13" s="13">
        <f t="shared" si="2"/>
        <v>14</v>
      </c>
      <c r="P13" s="11" t="s">
        <v>101</v>
      </c>
      <c r="Q13" s="11">
        <v>1</v>
      </c>
      <c r="R13" s="13">
        <f t="shared" si="3"/>
        <v>4</v>
      </c>
      <c r="S13" s="11" t="s">
        <v>103</v>
      </c>
      <c r="T13" s="11">
        <v>0</v>
      </c>
      <c r="U13" s="13">
        <f t="shared" si="4"/>
        <v>8</v>
      </c>
      <c r="V13" s="6" t="s">
        <v>74</v>
      </c>
      <c r="W13" s="30" t="s">
        <v>74</v>
      </c>
      <c r="X13" s="15">
        <f>+(J13+L13+O13+R13+U13)/5</f>
        <v>7.8</v>
      </c>
    </row>
    <row r="14" spans="1:24" ht="12">
      <c r="A14" s="17">
        <v>9</v>
      </c>
      <c r="B14" s="1" t="s">
        <v>16</v>
      </c>
      <c r="C14" s="5" t="s">
        <v>83</v>
      </c>
      <c r="D14" s="3" t="s">
        <v>17</v>
      </c>
      <c r="E14" s="2" t="s">
        <v>18</v>
      </c>
      <c r="F14" s="4" t="s">
        <v>19</v>
      </c>
      <c r="G14" s="6">
        <v>675</v>
      </c>
      <c r="H14" s="2" t="s">
        <v>103</v>
      </c>
      <c r="I14" s="11">
        <v>1960</v>
      </c>
      <c r="J14" s="13">
        <f t="shared" si="0"/>
        <v>8</v>
      </c>
      <c r="K14" s="11">
        <v>15</v>
      </c>
      <c r="L14" s="13">
        <f t="shared" si="1"/>
        <v>1</v>
      </c>
      <c r="M14" s="7" t="s">
        <v>113</v>
      </c>
      <c r="N14" s="11">
        <v>1</v>
      </c>
      <c r="O14" s="13">
        <f t="shared" si="2"/>
        <v>14</v>
      </c>
      <c r="P14" s="11" t="s">
        <v>101</v>
      </c>
      <c r="Q14" s="11">
        <v>1</v>
      </c>
      <c r="R14" s="13">
        <f t="shared" si="3"/>
        <v>4</v>
      </c>
      <c r="S14" s="11" t="s">
        <v>103</v>
      </c>
      <c r="T14" s="11">
        <v>0</v>
      </c>
      <c r="U14" s="13">
        <f t="shared" si="4"/>
        <v>8</v>
      </c>
      <c r="V14" s="6">
        <v>2</v>
      </c>
      <c r="W14" s="13">
        <v>13</v>
      </c>
      <c r="X14" s="15">
        <f>+(J14+L14+O14+R14+U14+W14)/6</f>
        <v>8</v>
      </c>
    </row>
    <row r="15" spans="1:24" ht="12">
      <c r="A15" s="17">
        <v>10</v>
      </c>
      <c r="B15" s="1" t="s">
        <v>151</v>
      </c>
      <c r="C15" s="5" t="s">
        <v>85</v>
      </c>
      <c r="D15" s="3" t="s">
        <v>127</v>
      </c>
      <c r="E15" s="2" t="s">
        <v>152</v>
      </c>
      <c r="F15" s="4" t="s">
        <v>153</v>
      </c>
      <c r="G15" s="6">
        <v>423.0769230769231</v>
      </c>
      <c r="H15" s="2" t="s">
        <v>103</v>
      </c>
      <c r="I15" s="11">
        <v>1988</v>
      </c>
      <c r="J15" s="13">
        <f t="shared" si="0"/>
        <v>19</v>
      </c>
      <c r="K15" s="11">
        <v>25</v>
      </c>
      <c r="L15" s="13">
        <f t="shared" si="1"/>
        <v>11</v>
      </c>
      <c r="M15" s="7" t="s">
        <v>100</v>
      </c>
      <c r="N15" s="11">
        <v>2</v>
      </c>
      <c r="O15" s="13">
        <f t="shared" si="2"/>
        <v>1</v>
      </c>
      <c r="P15" s="11" t="s">
        <v>154</v>
      </c>
      <c r="Q15" s="11">
        <v>1</v>
      </c>
      <c r="R15" s="13">
        <f t="shared" si="3"/>
        <v>4</v>
      </c>
      <c r="S15" s="11" t="s">
        <v>103</v>
      </c>
      <c r="T15" s="11">
        <v>0</v>
      </c>
      <c r="U15" s="13">
        <f t="shared" si="4"/>
        <v>8</v>
      </c>
      <c r="V15" s="6">
        <v>5</v>
      </c>
      <c r="W15" s="13">
        <v>5</v>
      </c>
      <c r="X15" s="15">
        <f>+(J15+L15+O15+R15+U15+W15)/6</f>
        <v>8</v>
      </c>
    </row>
    <row r="16" spans="1:24" ht="12">
      <c r="A16" s="17">
        <v>11</v>
      </c>
      <c r="B16" s="1" t="s">
        <v>20</v>
      </c>
      <c r="C16" s="5" t="s">
        <v>84</v>
      </c>
      <c r="D16" s="3" t="s">
        <v>116</v>
      </c>
      <c r="E16" s="2" t="s">
        <v>21</v>
      </c>
      <c r="F16" s="4" t="s">
        <v>22</v>
      </c>
      <c r="G16" s="6">
        <v>184.6153846153846</v>
      </c>
      <c r="H16" s="2" t="s">
        <v>119</v>
      </c>
      <c r="I16" s="11">
        <v>1878</v>
      </c>
      <c r="J16" s="13">
        <f t="shared" si="0"/>
        <v>1</v>
      </c>
      <c r="K16" s="11">
        <v>25</v>
      </c>
      <c r="L16" s="13">
        <f t="shared" si="1"/>
        <v>11</v>
      </c>
      <c r="M16" s="7" t="s">
        <v>113</v>
      </c>
      <c r="N16" s="11">
        <v>1</v>
      </c>
      <c r="O16" s="13">
        <f t="shared" si="2"/>
        <v>14</v>
      </c>
      <c r="P16" s="11" t="s">
        <v>103</v>
      </c>
      <c r="Q16" s="11">
        <v>0</v>
      </c>
      <c r="R16" s="13">
        <f t="shared" si="3"/>
        <v>13</v>
      </c>
      <c r="S16" s="11" t="s">
        <v>103</v>
      </c>
      <c r="T16" s="11">
        <v>0</v>
      </c>
      <c r="U16" s="13">
        <f t="shared" si="4"/>
        <v>8</v>
      </c>
      <c r="V16" s="6">
        <v>6</v>
      </c>
      <c r="W16" s="13">
        <v>4</v>
      </c>
      <c r="X16" s="15">
        <f>+(J16+L16+O16+R16+U16+W16)/6</f>
        <v>8.5</v>
      </c>
    </row>
    <row r="17" spans="1:24" ht="12">
      <c r="A17" s="17">
        <v>12</v>
      </c>
      <c r="B17" s="1" t="s">
        <v>6</v>
      </c>
      <c r="C17" s="5" t="s">
        <v>86</v>
      </c>
      <c r="D17" s="3" t="s">
        <v>7</v>
      </c>
      <c r="E17" s="2" t="s">
        <v>8</v>
      </c>
      <c r="F17" s="4" t="s">
        <v>9</v>
      </c>
      <c r="G17" s="6">
        <v>192.30769230769232</v>
      </c>
      <c r="H17" s="2" t="s">
        <v>119</v>
      </c>
      <c r="I17" s="11">
        <v>1951</v>
      </c>
      <c r="J17" s="13">
        <f t="shared" si="0"/>
        <v>6</v>
      </c>
      <c r="K17" s="11">
        <v>30</v>
      </c>
      <c r="L17" s="13">
        <f t="shared" si="1"/>
        <v>19</v>
      </c>
      <c r="M17" s="7" t="s">
        <v>113</v>
      </c>
      <c r="N17" s="11">
        <v>2</v>
      </c>
      <c r="O17" s="13">
        <f t="shared" si="2"/>
        <v>1</v>
      </c>
      <c r="P17" s="11" t="s">
        <v>103</v>
      </c>
      <c r="Q17" s="11">
        <v>0</v>
      </c>
      <c r="R17" s="13">
        <f t="shared" si="3"/>
        <v>13</v>
      </c>
      <c r="S17" s="11" t="s">
        <v>103</v>
      </c>
      <c r="T17" s="11">
        <v>0</v>
      </c>
      <c r="U17" s="13">
        <f t="shared" si="4"/>
        <v>8</v>
      </c>
      <c r="V17" s="6">
        <v>5</v>
      </c>
      <c r="W17" s="13">
        <v>5</v>
      </c>
      <c r="X17" s="15">
        <f>+(J17+L17+O17+R17+U17+W17)/6</f>
        <v>8.666666666666666</v>
      </c>
    </row>
    <row r="18" spans="1:24" ht="12">
      <c r="A18" s="17">
        <v>13</v>
      </c>
      <c r="B18" s="1" t="s">
        <v>23</v>
      </c>
      <c r="C18" s="1" t="s">
        <v>74</v>
      </c>
      <c r="D18" s="3" t="s">
        <v>24</v>
      </c>
      <c r="E18" s="2" t="s">
        <v>25</v>
      </c>
      <c r="F18" s="4" t="s">
        <v>26</v>
      </c>
      <c r="G18" s="6">
        <v>269.2307692307692</v>
      </c>
      <c r="H18" s="2" t="s">
        <v>103</v>
      </c>
      <c r="I18" s="11">
        <v>1970</v>
      </c>
      <c r="J18" s="13">
        <f t="shared" si="0"/>
        <v>11</v>
      </c>
      <c r="K18" s="11">
        <v>25</v>
      </c>
      <c r="L18" s="13">
        <f t="shared" si="1"/>
        <v>11</v>
      </c>
      <c r="M18" s="7" t="s">
        <v>100</v>
      </c>
      <c r="N18" s="11">
        <v>2</v>
      </c>
      <c r="O18" s="13">
        <f t="shared" si="2"/>
        <v>1</v>
      </c>
      <c r="P18" s="11" t="s">
        <v>103</v>
      </c>
      <c r="Q18" s="11">
        <v>0</v>
      </c>
      <c r="R18" s="13">
        <f t="shared" si="3"/>
        <v>13</v>
      </c>
      <c r="S18" s="11" t="s">
        <v>103</v>
      </c>
      <c r="T18" s="11">
        <v>0</v>
      </c>
      <c r="U18" s="13">
        <f t="shared" si="4"/>
        <v>8</v>
      </c>
      <c r="V18" s="6" t="s">
        <v>74</v>
      </c>
      <c r="W18" s="30" t="s">
        <v>74</v>
      </c>
      <c r="X18" s="15">
        <f>+(J18+L18+O18+R18+U18)/5</f>
        <v>8.8</v>
      </c>
    </row>
    <row r="19" spans="1:24" ht="12">
      <c r="A19" s="17">
        <v>14</v>
      </c>
      <c r="B19" s="1" t="s">
        <v>115</v>
      </c>
      <c r="C19" s="5" t="s">
        <v>37</v>
      </c>
      <c r="D19" s="3" t="s">
        <v>116</v>
      </c>
      <c r="E19" s="2" t="s">
        <v>117</v>
      </c>
      <c r="F19" s="4" t="s">
        <v>118</v>
      </c>
      <c r="G19" s="6">
        <v>278.84615384615387</v>
      </c>
      <c r="H19" s="2" t="s">
        <v>119</v>
      </c>
      <c r="I19" s="11">
        <v>1950</v>
      </c>
      <c r="J19" s="13">
        <f t="shared" si="0"/>
        <v>5</v>
      </c>
      <c r="K19" s="11">
        <v>30</v>
      </c>
      <c r="L19" s="13">
        <f t="shared" si="1"/>
        <v>19</v>
      </c>
      <c r="M19" s="7" t="s">
        <v>100</v>
      </c>
      <c r="N19" s="11">
        <v>2</v>
      </c>
      <c r="O19" s="13">
        <f t="shared" si="2"/>
        <v>1</v>
      </c>
      <c r="P19" s="11" t="s">
        <v>103</v>
      </c>
      <c r="Q19" s="11">
        <v>0</v>
      </c>
      <c r="R19" s="13">
        <f t="shared" si="3"/>
        <v>13</v>
      </c>
      <c r="S19" s="11" t="s">
        <v>103</v>
      </c>
      <c r="T19" s="11">
        <v>0</v>
      </c>
      <c r="U19" s="13">
        <f t="shared" si="4"/>
        <v>8</v>
      </c>
      <c r="V19" s="6">
        <v>4</v>
      </c>
      <c r="W19" s="13">
        <v>8</v>
      </c>
      <c r="X19" s="15">
        <f aca="true" t="shared" si="6" ref="X19:X26">+(J19+L19+O19+R19+U19+W19)/6</f>
        <v>9</v>
      </c>
    </row>
    <row r="20" spans="1:24" ht="12">
      <c r="A20" s="17">
        <v>15</v>
      </c>
      <c r="B20" s="1" t="s">
        <v>161</v>
      </c>
      <c r="C20" s="5" t="s">
        <v>38</v>
      </c>
      <c r="D20" s="3" t="s">
        <v>162</v>
      </c>
      <c r="E20" s="2" t="s">
        <v>0</v>
      </c>
      <c r="F20" s="4" t="s">
        <v>1</v>
      </c>
      <c r="G20" s="6">
        <v>458</v>
      </c>
      <c r="H20" s="2" t="s">
        <v>103</v>
      </c>
      <c r="I20" s="11">
        <v>1990</v>
      </c>
      <c r="J20" s="13">
        <f t="shared" si="0"/>
        <v>21</v>
      </c>
      <c r="K20" s="11">
        <v>20</v>
      </c>
      <c r="L20" s="13">
        <f t="shared" si="1"/>
        <v>6</v>
      </c>
      <c r="M20" s="7" t="s">
        <v>100</v>
      </c>
      <c r="N20" s="11">
        <v>2</v>
      </c>
      <c r="O20" s="13">
        <f t="shared" si="2"/>
        <v>1</v>
      </c>
      <c r="P20" s="11" t="s">
        <v>103</v>
      </c>
      <c r="Q20" s="11">
        <v>0</v>
      </c>
      <c r="R20" s="13">
        <f t="shared" si="3"/>
        <v>13</v>
      </c>
      <c r="S20" s="11" t="s">
        <v>160</v>
      </c>
      <c r="T20" s="11">
        <v>1</v>
      </c>
      <c r="U20" s="13">
        <f t="shared" si="4"/>
        <v>3</v>
      </c>
      <c r="V20" s="6">
        <v>3</v>
      </c>
      <c r="W20" s="13">
        <v>11</v>
      </c>
      <c r="X20" s="15">
        <f t="shared" si="6"/>
        <v>9.166666666666666</v>
      </c>
    </row>
    <row r="21" spans="1:24" ht="12">
      <c r="A21" s="17">
        <v>16</v>
      </c>
      <c r="B21" s="1" t="s">
        <v>141</v>
      </c>
      <c r="C21" s="5" t="s">
        <v>39</v>
      </c>
      <c r="D21" s="3" t="s">
        <v>147</v>
      </c>
      <c r="E21" s="2" t="s">
        <v>148</v>
      </c>
      <c r="F21" s="4" t="s">
        <v>149</v>
      </c>
      <c r="G21" s="6">
        <v>195.19230769230768</v>
      </c>
      <c r="H21" s="2" t="s">
        <v>119</v>
      </c>
      <c r="I21" s="11">
        <v>1961</v>
      </c>
      <c r="J21" s="13">
        <f t="shared" si="0"/>
        <v>9</v>
      </c>
      <c r="K21" s="11">
        <v>38</v>
      </c>
      <c r="L21" s="13">
        <f t="shared" si="1"/>
        <v>21</v>
      </c>
      <c r="M21" s="7" t="s">
        <v>100</v>
      </c>
      <c r="N21" s="11">
        <v>2</v>
      </c>
      <c r="O21" s="13">
        <f t="shared" si="2"/>
        <v>1</v>
      </c>
      <c r="P21" s="11" t="s">
        <v>150</v>
      </c>
      <c r="Q21" s="11">
        <v>1</v>
      </c>
      <c r="R21" s="13">
        <f t="shared" si="3"/>
        <v>4</v>
      </c>
      <c r="S21" s="11" t="s">
        <v>103</v>
      </c>
      <c r="T21" s="11">
        <v>0</v>
      </c>
      <c r="U21" s="13">
        <f t="shared" si="4"/>
        <v>8</v>
      </c>
      <c r="V21" s="6">
        <v>2</v>
      </c>
      <c r="W21" s="13">
        <v>13</v>
      </c>
      <c r="X21" s="15">
        <f t="shared" si="6"/>
        <v>9.333333333333334</v>
      </c>
    </row>
    <row r="22" spans="1:24" ht="12">
      <c r="A22" s="17">
        <v>17</v>
      </c>
      <c r="B22" s="1" t="s">
        <v>156</v>
      </c>
      <c r="C22" s="5" t="s">
        <v>36</v>
      </c>
      <c r="D22" s="3" t="s">
        <v>121</v>
      </c>
      <c r="E22" s="2" t="s">
        <v>157</v>
      </c>
      <c r="F22" s="4" t="s">
        <v>158</v>
      </c>
      <c r="G22" s="6">
        <v>595.3846153846154</v>
      </c>
      <c r="H22" s="2" t="s">
        <v>103</v>
      </c>
      <c r="I22" s="11">
        <v>1989</v>
      </c>
      <c r="J22" s="13">
        <f t="shared" si="0"/>
        <v>20</v>
      </c>
      <c r="K22" s="11">
        <v>25</v>
      </c>
      <c r="L22" s="13">
        <f t="shared" si="1"/>
        <v>11</v>
      </c>
      <c r="M22" s="7" t="s">
        <v>113</v>
      </c>
      <c r="N22" s="11">
        <v>1</v>
      </c>
      <c r="O22" s="13">
        <f t="shared" si="2"/>
        <v>14</v>
      </c>
      <c r="P22" s="11" t="s">
        <v>159</v>
      </c>
      <c r="Q22" s="11">
        <v>1</v>
      </c>
      <c r="R22" s="13">
        <f t="shared" si="3"/>
        <v>4</v>
      </c>
      <c r="S22" s="11" t="s">
        <v>160</v>
      </c>
      <c r="T22" s="11">
        <v>1</v>
      </c>
      <c r="U22" s="13">
        <f t="shared" si="4"/>
        <v>3</v>
      </c>
      <c r="V22" s="6">
        <v>5</v>
      </c>
      <c r="W22" s="13">
        <v>5</v>
      </c>
      <c r="X22" s="15">
        <f t="shared" si="6"/>
        <v>9.5</v>
      </c>
    </row>
    <row r="23" spans="1:24" ht="12">
      <c r="A23" s="17">
        <v>18</v>
      </c>
      <c r="B23" s="1" t="s">
        <v>10</v>
      </c>
      <c r="C23" s="5" t="s">
        <v>40</v>
      </c>
      <c r="D23" s="3" t="s">
        <v>131</v>
      </c>
      <c r="E23" s="2" t="s">
        <v>11</v>
      </c>
      <c r="F23" s="4" t="s">
        <v>12</v>
      </c>
      <c r="G23" s="6">
        <v>321.15384615384613</v>
      </c>
      <c r="H23" s="2" t="s">
        <v>103</v>
      </c>
      <c r="I23" s="11">
        <v>1949</v>
      </c>
      <c r="J23" s="13">
        <f t="shared" si="0"/>
        <v>4</v>
      </c>
      <c r="K23" s="11">
        <v>26</v>
      </c>
      <c r="L23" s="13">
        <f t="shared" si="1"/>
        <v>18</v>
      </c>
      <c r="M23" s="7" t="s">
        <v>100</v>
      </c>
      <c r="N23" s="11">
        <v>2</v>
      </c>
      <c r="O23" s="13">
        <f t="shared" si="2"/>
        <v>1</v>
      </c>
      <c r="P23" s="11" t="s">
        <v>103</v>
      </c>
      <c r="Q23" s="11">
        <v>0</v>
      </c>
      <c r="R23" s="13">
        <f t="shared" si="3"/>
        <v>13</v>
      </c>
      <c r="S23" s="11" t="s">
        <v>103</v>
      </c>
      <c r="T23" s="11">
        <v>0</v>
      </c>
      <c r="U23" s="13">
        <f t="shared" si="4"/>
        <v>8</v>
      </c>
      <c r="V23" s="6">
        <v>2</v>
      </c>
      <c r="W23" s="13">
        <v>13</v>
      </c>
      <c r="X23" s="15">
        <f t="shared" si="6"/>
        <v>9.5</v>
      </c>
    </row>
    <row r="24" spans="1:24" ht="12">
      <c r="A24" s="17">
        <v>19</v>
      </c>
      <c r="B24" s="1" t="s">
        <v>13</v>
      </c>
      <c r="C24" s="5" t="s">
        <v>41</v>
      </c>
      <c r="D24" s="3" t="s">
        <v>121</v>
      </c>
      <c r="E24" s="2" t="s">
        <v>14</v>
      </c>
      <c r="F24" s="4" t="s">
        <v>15</v>
      </c>
      <c r="G24" s="6">
        <v>407.6923076923077</v>
      </c>
      <c r="H24" s="2" t="s">
        <v>103</v>
      </c>
      <c r="I24" s="11">
        <v>1979</v>
      </c>
      <c r="J24" s="13">
        <f t="shared" si="0"/>
        <v>14</v>
      </c>
      <c r="K24" s="11">
        <v>25</v>
      </c>
      <c r="L24" s="13">
        <f t="shared" si="1"/>
        <v>11</v>
      </c>
      <c r="M24" s="7" t="s">
        <v>100</v>
      </c>
      <c r="N24" s="11">
        <v>2</v>
      </c>
      <c r="O24" s="13">
        <f t="shared" si="2"/>
        <v>1</v>
      </c>
      <c r="P24" s="11" t="s">
        <v>103</v>
      </c>
      <c r="Q24" s="11">
        <v>0</v>
      </c>
      <c r="R24" s="13">
        <f t="shared" si="3"/>
        <v>13</v>
      </c>
      <c r="S24" s="11" t="s">
        <v>103</v>
      </c>
      <c r="T24" s="11">
        <v>0</v>
      </c>
      <c r="U24" s="13">
        <f t="shared" si="4"/>
        <v>8</v>
      </c>
      <c r="V24" s="6">
        <v>2</v>
      </c>
      <c r="W24" s="13">
        <v>13</v>
      </c>
      <c r="X24" s="15">
        <f t="shared" si="6"/>
        <v>10</v>
      </c>
    </row>
    <row r="25" spans="1:24" ht="12">
      <c r="A25" s="17">
        <v>20</v>
      </c>
      <c r="B25" s="1" t="s">
        <v>27</v>
      </c>
      <c r="C25" s="5" t="s">
        <v>42</v>
      </c>
      <c r="D25" s="3" t="s">
        <v>127</v>
      </c>
      <c r="E25" s="2" t="s">
        <v>28</v>
      </c>
      <c r="F25" s="4" t="s">
        <v>29</v>
      </c>
      <c r="G25" s="6">
        <v>260.5769230769231</v>
      </c>
      <c r="H25" s="2" t="s">
        <v>119</v>
      </c>
      <c r="I25" s="11">
        <v>1983</v>
      </c>
      <c r="J25" s="13">
        <f t="shared" si="0"/>
        <v>17</v>
      </c>
      <c r="K25" s="11">
        <v>20</v>
      </c>
      <c r="L25" s="13">
        <f t="shared" si="1"/>
        <v>6</v>
      </c>
      <c r="M25" s="7" t="s">
        <v>113</v>
      </c>
      <c r="N25" s="11">
        <v>1</v>
      </c>
      <c r="O25" s="13">
        <f t="shared" si="2"/>
        <v>14</v>
      </c>
      <c r="P25" s="11" t="s">
        <v>103</v>
      </c>
      <c r="Q25" s="11">
        <v>0</v>
      </c>
      <c r="R25" s="13">
        <f t="shared" si="3"/>
        <v>13</v>
      </c>
      <c r="S25" s="11" t="s">
        <v>103</v>
      </c>
      <c r="T25" s="11">
        <v>0</v>
      </c>
      <c r="U25" s="13">
        <f t="shared" si="4"/>
        <v>8</v>
      </c>
      <c r="V25" s="6">
        <v>2</v>
      </c>
      <c r="W25" s="13">
        <v>13</v>
      </c>
      <c r="X25" s="15">
        <f t="shared" si="6"/>
        <v>11.833333333333334</v>
      </c>
    </row>
    <row r="26" spans="1:24" ht="12">
      <c r="A26" s="17">
        <v>21</v>
      </c>
      <c r="B26" s="1" t="s">
        <v>137</v>
      </c>
      <c r="C26" s="5" t="s">
        <v>44</v>
      </c>
      <c r="D26" s="3" t="s">
        <v>138</v>
      </c>
      <c r="E26" s="2" t="s">
        <v>139</v>
      </c>
      <c r="F26" s="4" t="s">
        <v>140</v>
      </c>
      <c r="G26" s="6">
        <v>423.0769230769231</v>
      </c>
      <c r="H26" s="2" t="s">
        <v>119</v>
      </c>
      <c r="I26" s="11">
        <v>1982</v>
      </c>
      <c r="J26" s="13">
        <f t="shared" si="0"/>
        <v>16</v>
      </c>
      <c r="K26" s="11">
        <v>25</v>
      </c>
      <c r="L26" s="13">
        <f t="shared" si="1"/>
        <v>11</v>
      </c>
      <c r="M26" s="7" t="s">
        <v>113</v>
      </c>
      <c r="N26" s="11">
        <v>1</v>
      </c>
      <c r="O26" s="13">
        <f t="shared" si="2"/>
        <v>14</v>
      </c>
      <c r="P26" s="11" t="s">
        <v>103</v>
      </c>
      <c r="Q26" s="11">
        <v>0</v>
      </c>
      <c r="R26" s="13">
        <f t="shared" si="3"/>
        <v>13</v>
      </c>
      <c r="S26" s="11" t="s">
        <v>103</v>
      </c>
      <c r="T26" s="11">
        <v>0</v>
      </c>
      <c r="U26" s="13">
        <f t="shared" si="4"/>
        <v>8</v>
      </c>
      <c r="V26" s="6">
        <v>3</v>
      </c>
      <c r="W26" s="13">
        <v>11</v>
      </c>
      <c r="X26" s="15">
        <f t="shared" si="6"/>
        <v>12.166666666666666</v>
      </c>
    </row>
    <row r="27" spans="2:3" ht="21.75" customHeight="1">
      <c r="B27" s="20" t="s">
        <v>56</v>
      </c>
      <c r="C27" s="20"/>
    </row>
    <row r="28" spans="2:7" ht="15" customHeight="1">
      <c r="B28" s="20" t="s">
        <v>35</v>
      </c>
      <c r="C28" s="20"/>
      <c r="G28" s="29"/>
    </row>
    <row r="29" spans="2:7" ht="16.5" customHeight="1">
      <c r="B29" s="20" t="s">
        <v>34</v>
      </c>
      <c r="C29" s="20"/>
      <c r="G29" s="29"/>
    </row>
    <row r="30" spans="2:3" ht="12.75" thickBot="1">
      <c r="B30" s="18"/>
      <c r="C30" s="18"/>
    </row>
    <row r="31" spans="2:4" ht="12.75" thickTop="1">
      <c r="B31" s="19" t="s">
        <v>57</v>
      </c>
      <c r="C31" s="27"/>
      <c r="D31" s="19" t="s">
        <v>66</v>
      </c>
    </row>
    <row r="32" spans="2:4" ht="24">
      <c r="B32" s="21" t="s">
        <v>58</v>
      </c>
      <c r="C32" s="28"/>
      <c r="D32" s="24" t="s">
        <v>70</v>
      </c>
    </row>
    <row r="33" spans="2:4" ht="24">
      <c r="B33" s="22" t="s">
        <v>59</v>
      </c>
      <c r="C33" s="28"/>
      <c r="D33" s="22" t="s">
        <v>71</v>
      </c>
    </row>
    <row r="34" spans="2:4" ht="12">
      <c r="B34" s="21" t="s">
        <v>60</v>
      </c>
      <c r="C34" s="28"/>
      <c r="D34" s="21" t="s">
        <v>72</v>
      </c>
    </row>
    <row r="35" spans="2:4" ht="24.75" thickBot="1">
      <c r="B35" s="22" t="s">
        <v>61</v>
      </c>
      <c r="C35" s="28"/>
      <c r="D35" s="23" t="s">
        <v>73</v>
      </c>
    </row>
    <row r="36" spans="2:4" ht="12.75" thickTop="1">
      <c r="B36" s="21" t="s">
        <v>145</v>
      </c>
      <c r="C36" s="28"/>
      <c r="D36" s="31"/>
    </row>
    <row r="37" spans="2:4" ht="12">
      <c r="B37" s="22" t="s">
        <v>144</v>
      </c>
      <c r="C37" s="28"/>
      <c r="D37" s="31"/>
    </row>
    <row r="38" spans="2:4" ht="24">
      <c r="B38" s="21" t="s">
        <v>143</v>
      </c>
      <c r="C38" s="28"/>
      <c r="D38" s="31"/>
    </row>
    <row r="39" spans="2:4" ht="24">
      <c r="B39" s="22" t="s">
        <v>69</v>
      </c>
      <c r="C39" s="28"/>
      <c r="D39" s="31"/>
    </row>
    <row r="40" spans="2:4" ht="24">
      <c r="B40" s="21" t="s">
        <v>67</v>
      </c>
      <c r="C40" s="28"/>
      <c r="D40" s="31"/>
    </row>
    <row r="41" spans="2:4" ht="24">
      <c r="B41" s="22" t="s">
        <v>68</v>
      </c>
      <c r="C41" s="28"/>
      <c r="D41" s="31"/>
    </row>
    <row r="42" spans="2:3" ht="12">
      <c r="B42" s="21" t="s">
        <v>62</v>
      </c>
      <c r="C42" s="28"/>
    </row>
    <row r="43" spans="2:3" ht="12">
      <c r="B43" s="22" t="s">
        <v>63</v>
      </c>
      <c r="C43" s="28"/>
    </row>
    <row r="44" spans="2:3" ht="12">
      <c r="B44" s="21" t="s">
        <v>64</v>
      </c>
      <c r="C44" s="28"/>
    </row>
    <row r="45" spans="2:3" ht="24.75" thickBot="1">
      <c r="B45" s="23" t="s">
        <v>65</v>
      </c>
      <c r="C45" s="28"/>
    </row>
    <row r="46" ht="12.75" thickTop="1"/>
  </sheetData>
  <mergeCells count="1">
    <mergeCell ref="I4:W4"/>
  </mergeCells>
  <hyperlinks>
    <hyperlink ref="F24" r:id="rId1" display="www.saintmary.ed.cr"/>
    <hyperlink ref="F18" r:id="rId2" display="www.saintanthony.ed.cr"/>
    <hyperlink ref="F26" r:id="rId3" display="www.saintpaulcollege.ed.cr"/>
    <hyperlink ref="F20" r:id="rId4" display="www.europeanschool.com"/>
    <hyperlink ref="F25" r:id="rId5" display="www.yorkin.org"/>
    <hyperlink ref="F14" r:id="rId6" display="www.marianbakerschool.com"/>
    <hyperlink ref="F11" r:id="rId7" display="www.iribo.com"/>
    <hyperlink ref="F10" r:id="rId8" display="www.cds.ed.cr"/>
    <hyperlink ref="F21" r:id="rId9" display="www.colegiocalasanz.com"/>
    <hyperlink ref="F19" r:id="rId10" display="www.stfrancis.ed.cr"/>
    <hyperlink ref="F16" r:id="rId11" display="www.sion.ed.cr"/>
    <hyperlink ref="F17" r:id="rId12" display="www.lasalle.ed.cr"/>
    <hyperlink ref="F6" r:id="rId13" display="www.lincoln.ed.cr"/>
    <hyperlink ref="F7" r:id="rId14" display="www.humboldt.ed.cr"/>
    <hyperlink ref="F8" r:id="rId15" display="www.franco.ed.cr"/>
    <hyperlink ref="F13" r:id="rId16" display="www.aiscr.com"/>
    <hyperlink ref="F12" r:id="rId17" display="www.saintclarecr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-</cp:lastModifiedBy>
  <dcterms:created xsi:type="dcterms:W3CDTF">2007-04-11T15:42:02Z</dcterms:created>
  <dcterms:modified xsi:type="dcterms:W3CDTF">2007-04-12T16:37:19Z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